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1895"/>
  </bookViews>
  <sheets>
    <sheet name="衝突判定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 l="1"/>
  <c r="G22" i="1"/>
  <c r="G14" i="1"/>
  <c r="K11" i="1" s="1"/>
  <c r="G20" i="1"/>
  <c r="J22" i="1" s="1"/>
  <c r="G19" i="1"/>
  <c r="K20" i="1" s="1"/>
  <c r="G18" i="1"/>
  <c r="K19" i="1" s="1"/>
  <c r="G17" i="1"/>
  <c r="K18" i="1" s="1"/>
  <c r="G21" i="1"/>
  <c r="J18" i="1" s="1"/>
  <c r="G13" i="1"/>
  <c r="K14" i="1" s="1"/>
  <c r="C8" i="1"/>
  <c r="G16" i="1"/>
  <c r="J15" i="1" s="1"/>
  <c r="G15" i="1"/>
  <c r="J11" i="1" s="1"/>
  <c r="K22" i="1" l="1"/>
  <c r="K12" i="1"/>
  <c r="K15" i="1"/>
  <c r="J24" i="1"/>
  <c r="J19" i="1"/>
  <c r="J20" i="1"/>
  <c r="K23" i="1"/>
  <c r="J14" i="1"/>
  <c r="J12" i="1"/>
  <c r="J23" i="1"/>
  <c r="K24" i="1"/>
</calcChain>
</file>

<file path=xl/sharedStrings.xml><?xml version="1.0" encoding="utf-8"?>
<sst xmlns="http://schemas.openxmlformats.org/spreadsheetml/2006/main" count="49" uniqueCount="48">
  <si>
    <t>アクションゲーム</t>
    <phoneticPr fontId="1"/>
  </si>
  <si>
    <t>変数</t>
    <rPh sb="0" eb="2">
      <t>ヘンスウ</t>
    </rPh>
    <phoneticPr fontId="1"/>
  </si>
  <si>
    <t>ｘ</t>
    <phoneticPr fontId="1"/>
  </si>
  <si>
    <t>ｙ</t>
    <phoneticPr fontId="1"/>
  </si>
  <si>
    <t>matrix</t>
    <phoneticPr fontId="1"/>
  </si>
  <si>
    <t>_xVector</t>
    <phoneticPr fontId="1"/>
  </si>
  <si>
    <t>_yVector</t>
    <phoneticPr fontId="1"/>
  </si>
  <si>
    <t>_isLeftKeyDown</t>
    <phoneticPr fontId="1"/>
  </si>
  <si>
    <t>_isRightKeyDown</t>
    <phoneticPr fontId="1"/>
  </si>
  <si>
    <t>_isJumping</t>
    <phoneticPr fontId="1"/>
  </si>
  <si>
    <t>_imageCnt</t>
    <phoneticPr fontId="1"/>
  </si>
  <si>
    <t>_lastBearing</t>
    <phoneticPr fontId="1"/>
  </si>
  <si>
    <t>_top</t>
    <phoneticPr fontId="1"/>
  </si>
  <si>
    <t>_center</t>
    <phoneticPr fontId="1"/>
  </si>
  <si>
    <t>_bottom</t>
    <phoneticPr fontId="1"/>
  </si>
  <si>
    <t>_left</t>
    <phoneticPr fontId="1"/>
  </si>
  <si>
    <t>_right</t>
    <phoneticPr fontId="1"/>
  </si>
  <si>
    <t>X</t>
    <phoneticPr fontId="1"/>
  </si>
  <si>
    <t>Y</t>
    <phoneticPr fontId="1"/>
  </si>
  <si>
    <t>jumpPower</t>
    <phoneticPr fontId="1"/>
  </si>
  <si>
    <t>width</t>
    <phoneticPr fontId="1"/>
  </si>
  <si>
    <t>height</t>
    <phoneticPr fontId="1"/>
  </si>
  <si>
    <t>変換値</t>
    <rPh sb="0" eb="2">
      <t>ヘンカン</t>
    </rPh>
    <rPh sb="2" eb="3">
      <t>チ</t>
    </rPh>
    <phoneticPr fontId="1"/>
  </si>
  <si>
    <t>ブロックのサイズ</t>
    <phoneticPr fontId="1"/>
  </si>
  <si>
    <t>height/2</t>
    <phoneticPr fontId="1"/>
  </si>
  <si>
    <t>getFlag</t>
    <phoneticPr fontId="1"/>
  </si>
  <si>
    <t>x</t>
    <phoneticPr fontId="1"/>
  </si>
  <si>
    <t>y</t>
    <phoneticPr fontId="1"/>
  </si>
  <si>
    <t>right,top</t>
    <phoneticPr fontId="1"/>
  </si>
  <si>
    <t>right,center</t>
    <phoneticPr fontId="1"/>
  </si>
  <si>
    <t>right,bottom</t>
    <phoneticPr fontId="1"/>
  </si>
  <si>
    <t>left,top</t>
    <phoneticPr fontId="1"/>
  </si>
  <si>
    <t>left,center</t>
    <phoneticPr fontId="1"/>
  </si>
  <si>
    <t>left,bottom</t>
    <phoneticPr fontId="1"/>
  </si>
  <si>
    <t>right,bottom</t>
    <phoneticPr fontId="1"/>
  </si>
  <si>
    <t>右に移動</t>
    <rPh sb="0" eb="1">
      <t>ミギ</t>
    </rPh>
    <rPh sb="2" eb="4">
      <t>イドウ</t>
    </rPh>
    <phoneticPr fontId="1"/>
  </si>
  <si>
    <t>左に移動</t>
    <rPh sb="0" eb="1">
      <t>ヒダリ</t>
    </rPh>
    <rPh sb="2" eb="4">
      <t>イドウ</t>
    </rPh>
    <phoneticPr fontId="1"/>
  </si>
  <si>
    <t>足元</t>
    <rPh sb="0" eb="2">
      <t>アシモト</t>
    </rPh>
    <phoneticPr fontId="1"/>
  </si>
  <si>
    <t>頭上</t>
    <rPh sb="0" eb="2">
      <t>ズジョウ</t>
    </rPh>
    <phoneticPr fontId="1"/>
  </si>
  <si>
    <t>_left,_top</t>
    <phoneticPr fontId="1"/>
  </si>
  <si>
    <t>_right,_top</t>
    <phoneticPr fontId="1"/>
  </si>
  <si>
    <t>Y方向</t>
    <rPh sb="1" eb="3">
      <t>ホウコウ</t>
    </rPh>
    <phoneticPr fontId="1"/>
  </si>
  <si>
    <t>X方向</t>
    <rPh sb="1" eb="3">
      <t>ホウコウ</t>
    </rPh>
    <phoneticPr fontId="1"/>
  </si>
  <si>
    <t>_top</t>
    <phoneticPr fontId="1"/>
  </si>
  <si>
    <t>_bottom</t>
    <phoneticPr fontId="1"/>
  </si>
  <si>
    <t>_left</t>
    <phoneticPr fontId="1"/>
  </si>
  <si>
    <t>_right</t>
    <phoneticPr fontId="1"/>
  </si>
  <si>
    <t>座標の確認マスを算出</t>
    <rPh sb="0" eb="2">
      <t>ザヒョウ</t>
    </rPh>
    <rPh sb="3" eb="5">
      <t>カクニン</t>
    </rPh>
    <rPh sb="8" eb="10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</si>
</sst>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General&quot;px&quot;"/>
    <numFmt numFmtId="177" formatCode="General\p\x&quot;&quot;"/>
    <numFmt numFmtId="178" formatCode="0_);[Red]\(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2" borderId="7" xfId="0" applyFill="1" applyBorder="1" applyAlignment="1">
      <alignment horizontal="left" vertical="center" indent="1"/>
    </xf>
    <xf numFmtId="0" fontId="0" fillId="2" borderId="8" xfId="0" applyFill="1" applyBorder="1">
      <alignment vertical="center"/>
    </xf>
    <xf numFmtId="0" fontId="2" fillId="2" borderId="11" xfId="0" applyFont="1" applyFill="1" applyBorder="1" applyAlignment="1">
      <alignment horizontal="left" vertical="center" indent="1"/>
    </xf>
    <xf numFmtId="0" fontId="0" fillId="2" borderId="11" xfId="0" applyFill="1" applyBorder="1" applyAlignment="1">
      <alignment horizontal="left" vertical="center" indent="1"/>
    </xf>
    <xf numFmtId="178" fontId="0" fillId="0" borderId="2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0" fontId="0" fillId="10" borderId="12" xfId="0" applyFill="1" applyBorder="1">
      <alignment vertical="center"/>
    </xf>
    <xf numFmtId="0" fontId="0" fillId="10" borderId="6" xfId="0" applyFill="1" applyBorder="1">
      <alignment vertical="center"/>
    </xf>
    <xf numFmtId="0" fontId="2" fillId="10" borderId="5" xfId="0" applyFont="1" applyFill="1" applyBorder="1" applyAlignment="1">
      <alignment horizontal="left" vertical="center" indent="1"/>
    </xf>
    <xf numFmtId="0" fontId="3" fillId="2" borderId="9" xfId="0" applyFont="1" applyFill="1" applyBorder="1" applyAlignment="1">
      <alignment horizontal="left" vertical="center" indent="1"/>
    </xf>
    <xf numFmtId="0" fontId="3" fillId="2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78" fontId="0" fillId="10" borderId="12" xfId="0" applyNumberFormat="1" applyFill="1" applyBorder="1" applyAlignment="1">
      <alignment horizontal="center" vertical="center"/>
    </xf>
    <xf numFmtId="178" fontId="0" fillId="10" borderId="6" xfId="0" applyNumberFormat="1" applyFill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7" fontId="0" fillId="0" borderId="15" xfId="0" applyNumberFormat="1" applyBorder="1" applyAlignment="1">
      <alignment horizontal="left" vertical="center" indent="1"/>
    </xf>
    <xf numFmtId="177" fontId="0" fillId="0" borderId="16" xfId="0" applyNumberFormat="1" applyBorder="1" applyAlignment="1">
      <alignment horizontal="left" vertical="center" indent="1"/>
    </xf>
    <xf numFmtId="177" fontId="0" fillId="0" borderId="17" xfId="0" applyNumberFormat="1" applyBorder="1" applyAlignment="1">
      <alignment horizontal="left" vertical="center" indent="1"/>
    </xf>
    <xf numFmtId="0" fontId="0" fillId="11" borderId="15" xfId="0" applyFill="1" applyBorder="1" applyAlignment="1">
      <alignment horizontal="left" vertical="center" indent="1"/>
    </xf>
    <xf numFmtId="0" fontId="0" fillId="12" borderId="16" xfId="0" applyFill="1" applyBorder="1" applyAlignment="1">
      <alignment horizontal="left" vertical="center" indent="1"/>
    </xf>
    <xf numFmtId="0" fontId="0" fillId="11" borderId="16" xfId="0" applyFill="1" applyBorder="1" applyAlignment="1">
      <alignment horizontal="left" vertical="center" indent="1"/>
    </xf>
    <xf numFmtId="0" fontId="0" fillId="12" borderId="17" xfId="0" applyFill="1" applyBorder="1" applyAlignment="1">
      <alignment horizontal="left" vertical="center" indent="1"/>
    </xf>
    <xf numFmtId="0" fontId="0" fillId="8" borderId="15" xfId="0" applyFill="1" applyBorder="1" applyAlignment="1">
      <alignment horizontal="left" vertical="center" indent="1"/>
    </xf>
    <xf numFmtId="0" fontId="0" fillId="5" borderId="16" xfId="0" applyFill="1" applyBorder="1" applyAlignment="1">
      <alignment horizontal="left" vertical="center" indent="1"/>
    </xf>
    <xf numFmtId="0" fontId="0" fillId="8" borderId="16" xfId="0" applyFill="1" applyBorder="1" applyAlignment="1">
      <alignment horizontal="left" vertical="center" indent="1"/>
    </xf>
    <xf numFmtId="0" fontId="0" fillId="8" borderId="17" xfId="0" applyFill="1" applyBorder="1" applyAlignment="1">
      <alignment horizontal="left" vertical="center" indent="1"/>
    </xf>
    <xf numFmtId="0" fontId="0" fillId="0" borderId="14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0" xfId="0" applyBorder="1" applyAlignment="1">
      <alignment horizontal="left" vertical="center" indent="1"/>
    </xf>
    <xf numFmtId="0" fontId="0" fillId="4" borderId="21" xfId="0" applyFill="1" applyBorder="1" applyAlignment="1">
      <alignment horizontal="center" vertical="center"/>
    </xf>
    <xf numFmtId="0" fontId="0" fillId="3" borderId="20" xfId="0" applyFill="1" applyBorder="1" applyAlignment="1">
      <alignment horizontal="left" vertical="center" indent="1"/>
    </xf>
    <xf numFmtId="0" fontId="0" fillId="0" borderId="21" xfId="0" applyBorder="1" applyAlignment="1">
      <alignment horizontal="center" vertical="center"/>
    </xf>
    <xf numFmtId="0" fontId="0" fillId="9" borderId="20" xfId="0" applyFill="1" applyBorder="1" applyAlignment="1">
      <alignment horizontal="left" vertical="center" indent="1"/>
    </xf>
    <xf numFmtId="0" fontId="0" fillId="4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left" vertical="center" indent="1"/>
    </xf>
    <xf numFmtId="178" fontId="0" fillId="0" borderId="25" xfId="0" applyNumberFormat="1" applyBorder="1" applyAlignment="1">
      <alignment horizontal="center" vertical="center"/>
    </xf>
    <xf numFmtId="0" fontId="0" fillId="6" borderId="20" xfId="0" applyFill="1" applyBorder="1" applyAlignment="1">
      <alignment horizontal="left" vertical="center" indent="1"/>
    </xf>
    <xf numFmtId="178" fontId="0" fillId="0" borderId="21" xfId="0" applyNumberFormat="1" applyBorder="1" applyAlignment="1">
      <alignment horizontal="center" vertical="center"/>
    </xf>
    <xf numFmtId="0" fontId="0" fillId="0" borderId="26" xfId="0" applyBorder="1" applyAlignment="1">
      <alignment horizontal="left" vertical="center" indent="1"/>
    </xf>
    <xf numFmtId="0" fontId="0" fillId="0" borderId="27" xfId="0" applyBorder="1" applyAlignment="1">
      <alignment horizontal="center" vertical="center"/>
    </xf>
    <xf numFmtId="0" fontId="0" fillId="2" borderId="24" xfId="0" applyFill="1" applyBorder="1" applyAlignment="1">
      <alignment horizontal="left" vertical="center" indent="2"/>
    </xf>
    <xf numFmtId="0" fontId="0" fillId="2" borderId="20" xfId="0" applyFill="1" applyBorder="1" applyAlignment="1">
      <alignment horizontal="left" vertical="center" indent="2"/>
    </xf>
    <xf numFmtId="0" fontId="0" fillId="2" borderId="22" xfId="0" applyFill="1" applyBorder="1" applyAlignment="1">
      <alignment horizontal="left" vertical="center" indent="2"/>
    </xf>
    <xf numFmtId="178" fontId="0" fillId="0" borderId="23" xfId="0" applyNumberFormat="1" applyBorder="1" applyAlignment="1">
      <alignment horizontal="center" vertical="center"/>
    </xf>
    <xf numFmtId="0" fontId="0" fillId="2" borderId="24" xfId="0" applyFill="1" applyBorder="1" applyAlignment="1">
      <alignment horizontal="left" vertical="center" indent="1"/>
    </xf>
    <xf numFmtId="0" fontId="0" fillId="2" borderId="22" xfId="0" applyFill="1" applyBorder="1" applyAlignment="1">
      <alignment horizontal="left" vertical="center" indent="1"/>
    </xf>
    <xf numFmtId="0" fontId="0" fillId="2" borderId="26" xfId="0" applyFill="1" applyBorder="1" applyAlignment="1">
      <alignment horizontal="left" vertical="center" indent="1"/>
    </xf>
    <xf numFmtId="178" fontId="0" fillId="0" borderId="28" xfId="0" applyNumberForma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/>
    </xf>
    <xf numFmtId="0" fontId="0" fillId="2" borderId="26" xfId="0" applyFill="1" applyBorder="1" applyAlignment="1">
      <alignment horizontal="left" vertical="center" indent="2"/>
    </xf>
    <xf numFmtId="0" fontId="0" fillId="4" borderId="20" xfId="0" applyFill="1" applyBorder="1" applyAlignment="1">
      <alignment horizontal="left" vertical="center" indent="1"/>
    </xf>
    <xf numFmtId="0" fontId="0" fillId="4" borderId="22" xfId="0" applyFill="1" applyBorder="1" applyAlignment="1">
      <alignment horizontal="left" vertical="center" indent="1"/>
    </xf>
    <xf numFmtId="0" fontId="4" fillId="0" borderId="0" xfId="0" applyFo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31" xfId="0" applyNumberFormat="1" applyBorder="1">
      <alignment vertical="center"/>
    </xf>
    <xf numFmtId="176" fontId="0" fillId="0" borderId="32" xfId="0" applyNumberFormat="1" applyBorder="1">
      <alignment vertical="center"/>
    </xf>
    <xf numFmtId="0" fontId="0" fillId="0" borderId="26" xfId="0" applyBorder="1" applyAlignment="1">
      <alignment horizontal="center" vertical="center"/>
    </xf>
    <xf numFmtId="176" fontId="0" fillId="0" borderId="27" xfId="0" applyNumberForma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Border="1" applyAlignment="1">
      <alignment horizontal="left" vertical="center" indent="1"/>
    </xf>
    <xf numFmtId="177" fontId="0" fillId="0" borderId="20" xfId="0" applyNumberFormat="1" applyBorder="1" applyAlignment="1">
      <alignment horizontal="center" vertical="center"/>
    </xf>
    <xf numFmtId="177" fontId="0" fillId="0" borderId="2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C6" sqref="C6"/>
    </sheetView>
  </sheetViews>
  <sheetFormatPr defaultRowHeight="13.5" x14ac:dyDescent="0.15"/>
  <cols>
    <col min="1" max="1" width="2.625" customWidth="1"/>
    <col min="5" max="5" width="10.125" customWidth="1"/>
    <col min="6" max="6" width="17.875" bestFit="1" customWidth="1"/>
    <col min="7" max="7" width="11.375" bestFit="1" customWidth="1"/>
    <col min="8" max="8" width="9.625" customWidth="1"/>
    <col min="9" max="9" width="16" bestFit="1" customWidth="1"/>
  </cols>
  <sheetData>
    <row r="1" spans="1:12" x14ac:dyDescent="0.1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19.5" thickBot="1" x14ac:dyDescent="0.2">
      <c r="A2" s="69"/>
      <c r="B2" s="4" t="s">
        <v>0</v>
      </c>
      <c r="C2" s="5"/>
      <c r="D2" s="5"/>
      <c r="E2" s="69"/>
      <c r="F2" s="69"/>
      <c r="G2" s="69"/>
      <c r="H2" s="69"/>
      <c r="I2" s="69"/>
      <c r="J2" s="69"/>
      <c r="K2" s="69"/>
      <c r="L2" s="69"/>
    </row>
    <row r="3" spans="1:12" ht="15" thickTop="1" thickBot="1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24.95" customHeight="1" x14ac:dyDescent="0.15">
      <c r="A4" s="69"/>
      <c r="B4" s="31" t="s">
        <v>2</v>
      </c>
      <c r="C4" s="32" t="s">
        <v>3</v>
      </c>
      <c r="D4" s="70"/>
      <c r="E4" s="69"/>
      <c r="F4" s="31" t="s">
        <v>1</v>
      </c>
      <c r="G4" s="32" t="s">
        <v>22</v>
      </c>
      <c r="H4" s="73"/>
      <c r="I4" s="69"/>
      <c r="J4" s="69"/>
      <c r="K4" s="69"/>
      <c r="L4" s="69"/>
    </row>
    <row r="5" spans="1:12" ht="24.95" customHeight="1" thickBot="1" x14ac:dyDescent="0.2">
      <c r="A5" s="69"/>
      <c r="B5" s="74">
        <v>0</v>
      </c>
      <c r="C5" s="75">
        <v>50</v>
      </c>
      <c r="D5" s="71"/>
      <c r="E5" s="69"/>
      <c r="F5" s="33" t="s">
        <v>4</v>
      </c>
      <c r="G5" s="34"/>
      <c r="H5" s="71"/>
      <c r="I5" s="69"/>
      <c r="J5" s="69"/>
      <c r="K5" s="69"/>
      <c r="L5" s="69"/>
    </row>
    <row r="6" spans="1:12" ht="24.95" customHeight="1" thickTop="1" x14ac:dyDescent="0.15">
      <c r="A6" s="69"/>
      <c r="B6" s="58" t="s">
        <v>20</v>
      </c>
      <c r="C6" s="59" t="s">
        <v>21</v>
      </c>
      <c r="D6" s="72"/>
      <c r="E6" s="69"/>
      <c r="F6" s="35" t="s">
        <v>5</v>
      </c>
      <c r="G6" s="30">
        <v>8</v>
      </c>
      <c r="H6" s="67">
        <v>-8</v>
      </c>
      <c r="I6" s="69"/>
      <c r="J6" s="69"/>
      <c r="K6" s="69"/>
      <c r="L6" s="69"/>
    </row>
    <row r="7" spans="1:12" ht="24.95" customHeight="1" thickBot="1" x14ac:dyDescent="0.2">
      <c r="A7" s="69"/>
      <c r="B7" s="60">
        <v>50</v>
      </c>
      <c r="C7" s="61">
        <v>100</v>
      </c>
      <c r="D7" s="69"/>
      <c r="E7" s="69"/>
      <c r="F7" s="37" t="s">
        <v>6</v>
      </c>
      <c r="G7" s="30">
        <v>-50</v>
      </c>
      <c r="H7" s="68">
        <v>0</v>
      </c>
      <c r="I7" s="69"/>
      <c r="J7" s="69"/>
      <c r="K7" s="69"/>
      <c r="L7" s="69"/>
    </row>
    <row r="8" spans="1:12" ht="24.95" customHeight="1" thickTop="1" thickBot="1" x14ac:dyDescent="0.2">
      <c r="A8" s="69"/>
      <c r="B8" s="64" t="s">
        <v>24</v>
      </c>
      <c r="C8" s="65">
        <f>C7/2</f>
        <v>50</v>
      </c>
      <c r="D8" s="69"/>
      <c r="E8" s="69"/>
      <c r="F8" s="55" t="s">
        <v>7</v>
      </c>
      <c r="G8" s="34"/>
      <c r="H8" s="71"/>
      <c r="I8" s="57" t="s">
        <v>47</v>
      </c>
      <c r="L8" s="69"/>
    </row>
    <row r="9" spans="1:12" ht="24.95" customHeight="1" thickBot="1" x14ac:dyDescent="0.2">
      <c r="A9" s="69"/>
      <c r="B9" s="2" t="s">
        <v>23</v>
      </c>
      <c r="C9" s="3"/>
      <c r="D9" s="69"/>
      <c r="E9" s="69"/>
      <c r="F9" s="55" t="s">
        <v>8</v>
      </c>
      <c r="G9" s="34"/>
      <c r="H9" s="71"/>
      <c r="I9" s="11" t="s">
        <v>25</v>
      </c>
      <c r="J9" s="12" t="s">
        <v>26</v>
      </c>
      <c r="K9" s="13" t="s">
        <v>27</v>
      </c>
      <c r="L9" s="69"/>
    </row>
    <row r="10" spans="1:12" ht="24.95" customHeight="1" thickBot="1" x14ac:dyDescent="0.2">
      <c r="A10" s="69"/>
      <c r="B10" s="62">
        <v>50</v>
      </c>
      <c r="C10" s="63">
        <v>50</v>
      </c>
      <c r="D10" s="69"/>
      <c r="E10" s="69"/>
      <c r="F10" s="55" t="s">
        <v>9</v>
      </c>
      <c r="G10" s="34"/>
      <c r="H10" s="71"/>
      <c r="I10" s="10" t="s">
        <v>37</v>
      </c>
      <c r="J10" s="14"/>
      <c r="K10" s="15"/>
      <c r="L10" s="69"/>
    </row>
    <row r="11" spans="1:12" ht="24.95" customHeight="1" x14ac:dyDescent="0.15">
      <c r="A11" s="69"/>
      <c r="B11" s="69"/>
      <c r="C11" s="69"/>
      <c r="D11" s="69"/>
      <c r="E11" s="69"/>
      <c r="F11" s="55" t="s">
        <v>10</v>
      </c>
      <c r="G11" s="36">
        <v>0</v>
      </c>
      <c r="H11" s="71"/>
      <c r="I11" s="49" t="s">
        <v>33</v>
      </c>
      <c r="J11" s="7">
        <f>ROUNDDOWN(G15/B10,0)</f>
        <v>0</v>
      </c>
      <c r="K11" s="40">
        <f>ROUNDDOWN(G14/C10,0)</f>
        <v>3</v>
      </c>
      <c r="L11" s="69"/>
    </row>
    <row r="12" spans="1:12" ht="24.95" customHeight="1" thickBot="1" x14ac:dyDescent="0.2">
      <c r="A12" s="69"/>
      <c r="B12" s="69"/>
      <c r="C12" s="69"/>
      <c r="D12" s="69"/>
      <c r="E12" s="69"/>
      <c r="F12" s="56" t="s">
        <v>11</v>
      </c>
      <c r="G12" s="38"/>
      <c r="H12" s="71"/>
      <c r="I12" s="50" t="s">
        <v>34</v>
      </c>
      <c r="J12" s="6">
        <f>ROUNDDOWN(G16/B10,0)</f>
        <v>0</v>
      </c>
      <c r="K12" s="48">
        <f>ROUNDDOWN(G14/C10,0)</f>
        <v>3</v>
      </c>
      <c r="L12" s="69"/>
    </row>
    <row r="13" spans="1:12" ht="24.95" customHeight="1" thickBot="1" x14ac:dyDescent="0.2">
      <c r="A13" s="69"/>
      <c r="B13" s="69"/>
      <c r="C13" s="69"/>
      <c r="D13" s="69"/>
      <c r="E13" s="66" t="s">
        <v>41</v>
      </c>
      <c r="F13" s="22" t="s">
        <v>43</v>
      </c>
      <c r="G13" s="19">
        <f>ROUNDDOWN(C5,0)+$G$7</f>
        <v>0</v>
      </c>
      <c r="H13" s="71"/>
      <c r="I13" s="10" t="s">
        <v>38</v>
      </c>
      <c r="J13" s="14"/>
      <c r="K13" s="15"/>
      <c r="L13" s="69"/>
    </row>
    <row r="14" spans="1:12" ht="24.95" customHeight="1" x14ac:dyDescent="0.15">
      <c r="A14" s="69"/>
      <c r="B14" s="69"/>
      <c r="C14" s="69"/>
      <c r="D14" s="69"/>
      <c r="E14" s="69"/>
      <c r="F14" s="23" t="s">
        <v>44</v>
      </c>
      <c r="G14" s="20">
        <f>ROUNDDOWN(C5+C7,0)+G8</f>
        <v>150</v>
      </c>
      <c r="H14" s="71"/>
      <c r="I14" s="49" t="s">
        <v>39</v>
      </c>
      <c r="J14" s="7">
        <f>ROUNDDOWN(G15/B10,0)</f>
        <v>0</v>
      </c>
      <c r="K14" s="40">
        <f>ROUNDDOWN(G13/C10,0)</f>
        <v>0</v>
      </c>
      <c r="L14" s="69"/>
    </row>
    <row r="15" spans="1:12" ht="24.95" customHeight="1" thickBot="1" x14ac:dyDescent="0.2">
      <c r="A15" s="69"/>
      <c r="B15" s="69"/>
      <c r="C15" s="69"/>
      <c r="D15" s="69"/>
      <c r="E15" s="69"/>
      <c r="F15" s="24" t="s">
        <v>45</v>
      </c>
      <c r="G15" s="20">
        <f>ROUNDDOWN(B5,0)+4</f>
        <v>4</v>
      </c>
      <c r="H15" s="71"/>
      <c r="I15" s="51" t="s">
        <v>40</v>
      </c>
      <c r="J15" s="52">
        <f>ROUNDDOWN(G16/B10,0)</f>
        <v>0</v>
      </c>
      <c r="K15" s="53">
        <f>ROUNDDOWN(G13/C10,0)</f>
        <v>0</v>
      </c>
      <c r="L15" s="69"/>
    </row>
    <row r="16" spans="1:12" ht="24.95" customHeight="1" thickBot="1" x14ac:dyDescent="0.2">
      <c r="A16" s="69"/>
      <c r="B16" s="69"/>
      <c r="C16" s="69"/>
      <c r="D16" s="69"/>
      <c r="E16" s="69"/>
      <c r="F16" s="25" t="s">
        <v>46</v>
      </c>
      <c r="G16" s="21">
        <f>ROUNDDOWN(B5+B7,0)-4</f>
        <v>46</v>
      </c>
      <c r="H16" s="71"/>
      <c r="I16" s="69"/>
      <c r="J16" s="69"/>
      <c r="K16" s="69"/>
      <c r="L16" s="69"/>
    </row>
    <row r="17" spans="1:12" ht="24.95" customHeight="1" thickBot="1" x14ac:dyDescent="0.2">
      <c r="A17" s="69"/>
      <c r="B17" s="69"/>
      <c r="C17" s="69"/>
      <c r="D17" s="69"/>
      <c r="E17" s="66" t="s">
        <v>42</v>
      </c>
      <c r="F17" s="26" t="s">
        <v>12</v>
      </c>
      <c r="G17" s="16">
        <f>$C$5+8</f>
        <v>58</v>
      </c>
      <c r="H17" s="71"/>
      <c r="I17" s="10" t="s">
        <v>35</v>
      </c>
      <c r="J17" s="8"/>
      <c r="K17" s="9"/>
      <c r="L17" s="69"/>
    </row>
    <row r="18" spans="1:12" ht="24.95" customHeight="1" x14ac:dyDescent="0.15">
      <c r="A18" s="69"/>
      <c r="B18" s="69"/>
      <c r="C18" s="69"/>
      <c r="D18" s="69"/>
      <c r="E18" s="69"/>
      <c r="F18" s="27" t="s">
        <v>13</v>
      </c>
      <c r="G18" s="17">
        <f>ROUNDDOWN($C$5+C8,0)</f>
        <v>100</v>
      </c>
      <c r="H18" s="71"/>
      <c r="I18" s="45" t="s">
        <v>28</v>
      </c>
      <c r="J18" s="7">
        <f>ROUNDDOWN(G21/B10,0)</f>
        <v>1</v>
      </c>
      <c r="K18" s="40">
        <f>ROUNDDOWN(G17/C10,0)</f>
        <v>1</v>
      </c>
      <c r="L18" s="69"/>
    </row>
    <row r="19" spans="1:12" ht="24.95" customHeight="1" x14ac:dyDescent="0.15">
      <c r="A19" s="69"/>
      <c r="B19" s="69"/>
      <c r="C19" s="69"/>
      <c r="D19" s="69"/>
      <c r="E19" s="69"/>
      <c r="F19" s="28" t="s">
        <v>14</v>
      </c>
      <c r="G19" s="17">
        <f>ROUNDDOWN($C$5+C7,0)-8</f>
        <v>142</v>
      </c>
      <c r="H19" s="71"/>
      <c r="I19" s="46" t="s">
        <v>29</v>
      </c>
      <c r="J19" s="1">
        <f>ROUNDDOWN(G21/B10,0)</f>
        <v>1</v>
      </c>
      <c r="K19" s="42">
        <f>ROUNDDOWN(G18/C10,0)</f>
        <v>2</v>
      </c>
      <c r="L19" s="69"/>
    </row>
    <row r="20" spans="1:12" ht="24.95" customHeight="1" thickBot="1" x14ac:dyDescent="0.2">
      <c r="A20" s="69"/>
      <c r="B20" s="69"/>
      <c r="C20" s="69"/>
      <c r="D20" s="69"/>
      <c r="E20" s="69"/>
      <c r="F20" s="27" t="s">
        <v>15</v>
      </c>
      <c r="G20" s="17">
        <f>ROUNDDOWN($B$5,0)+H6</f>
        <v>-8</v>
      </c>
      <c r="H20" s="71"/>
      <c r="I20" s="47" t="s">
        <v>30</v>
      </c>
      <c r="J20" s="6">
        <f>ROUNDDOWN(G21/B10,0)</f>
        <v>1</v>
      </c>
      <c r="K20" s="48">
        <f>ROUNDDOWN(G19/C10,0)</f>
        <v>2</v>
      </c>
      <c r="L20" s="69"/>
    </row>
    <row r="21" spans="1:12" ht="24.95" customHeight="1" thickBot="1" x14ac:dyDescent="0.2">
      <c r="A21" s="69"/>
      <c r="B21" s="69"/>
      <c r="C21" s="69"/>
      <c r="D21" s="69"/>
      <c r="E21" s="69"/>
      <c r="F21" s="29" t="s">
        <v>16</v>
      </c>
      <c r="G21" s="18">
        <f>ROUNDDOWN(B5+B7,0)+G6</f>
        <v>58</v>
      </c>
      <c r="H21" s="71"/>
      <c r="I21" s="10" t="s">
        <v>36</v>
      </c>
      <c r="J21" s="8"/>
      <c r="K21" s="9"/>
      <c r="L21" s="69"/>
    </row>
    <row r="22" spans="1:12" ht="24.95" customHeight="1" x14ac:dyDescent="0.15">
      <c r="A22" s="69"/>
      <c r="B22" s="69"/>
      <c r="C22" s="69"/>
      <c r="D22" s="69"/>
      <c r="E22" s="69"/>
      <c r="F22" s="39" t="s">
        <v>17</v>
      </c>
      <c r="G22" s="40">
        <f>ROUNDDOWN($B$5/B10,0)</f>
        <v>0</v>
      </c>
      <c r="H22" s="71"/>
      <c r="I22" s="45" t="s">
        <v>31</v>
      </c>
      <c r="J22" s="7">
        <f>ROUNDDOWN(G20/B10,0)</f>
        <v>0</v>
      </c>
      <c r="K22" s="40">
        <f>ROUNDDOWN(G17/C10,0)</f>
        <v>1</v>
      </c>
      <c r="L22" s="69"/>
    </row>
    <row r="23" spans="1:12" ht="24.95" customHeight="1" x14ac:dyDescent="0.15">
      <c r="A23" s="69"/>
      <c r="B23" s="69"/>
      <c r="C23" s="69"/>
      <c r="D23" s="69"/>
      <c r="E23" s="69"/>
      <c r="F23" s="41" t="s">
        <v>18</v>
      </c>
      <c r="G23" s="42">
        <f>ROUNDDOWN($C$5/C10,0)</f>
        <v>1</v>
      </c>
      <c r="H23" s="71"/>
      <c r="I23" s="46" t="s">
        <v>32</v>
      </c>
      <c r="J23" s="1">
        <f>ROUNDDOWN(G20/B10,0)</f>
        <v>0</v>
      </c>
      <c r="K23" s="42">
        <f>ROUNDDOWN(G18/C10,0)</f>
        <v>2</v>
      </c>
      <c r="L23" s="69"/>
    </row>
    <row r="24" spans="1:12" ht="24.95" customHeight="1" thickBot="1" x14ac:dyDescent="0.2">
      <c r="A24" s="69"/>
      <c r="B24" s="69"/>
      <c r="C24" s="69"/>
      <c r="D24" s="69"/>
      <c r="E24" s="69"/>
      <c r="F24" s="43" t="s">
        <v>19</v>
      </c>
      <c r="G24" s="44">
        <v>20</v>
      </c>
      <c r="H24" s="71"/>
      <c r="I24" s="54" t="s">
        <v>33</v>
      </c>
      <c r="J24" s="52">
        <f>ROUNDDOWN(G20/B10,0)</f>
        <v>0</v>
      </c>
      <c r="K24" s="53">
        <f>ROUNDDOWN(G19/C10,0)</f>
        <v>2</v>
      </c>
      <c r="L24" s="69"/>
    </row>
    <row r="25" spans="1:12" ht="24.95" customHeight="1" x14ac:dyDescent="0.1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12" ht="24.95" customHeight="1" x14ac:dyDescent="0.1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24.95" customHeight="1" x14ac:dyDescent="0.15"/>
    <row r="28" spans="1:12" ht="24.95" customHeight="1" x14ac:dyDescent="0.15"/>
    <row r="29" spans="1:12" ht="24.95" customHeight="1" x14ac:dyDescent="0.15"/>
    <row r="30" spans="1:12" ht="24.95" customHeight="1" x14ac:dyDescent="0.15"/>
    <row r="31" spans="1:12" ht="24.95" customHeight="1" x14ac:dyDescent="0.15"/>
    <row r="32" spans="1:1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衝突判定</vt:lpstr>
      <vt:lpstr>Sheet2</vt:lpstr>
      <vt:lpstr>Sheet3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伊藤智央</dc:creator>
  <cp:lastModifiedBy>伊藤智央</cp:lastModifiedBy>
  <dcterms:created xsi:type="dcterms:W3CDTF">2025-12-06T23:26:56Z</dcterms:created>
  <dcterms:modified xsi:type="dcterms:W3CDTF">2025-12-07T05:24:29Z</dcterms:modified>
</cp:coreProperties>
</file>